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31" i="2" l="1"/>
  <c r="L30" i="2"/>
  <c r="K30" i="2"/>
  <c r="K11" i="2" l="1"/>
  <c r="L11" i="2"/>
  <c r="K7" i="2" l="1"/>
  <c r="L7" i="2" s="1"/>
  <c r="K10" i="2" l="1"/>
  <c r="L10" i="2" s="1"/>
  <c r="K9" i="2"/>
  <c r="L9" i="2" s="1"/>
  <c r="K16" i="2" l="1"/>
  <c r="L16" i="2" s="1"/>
  <c r="K15" i="2"/>
  <c r="L15" i="2" s="1"/>
  <c r="K28" i="2" l="1"/>
  <c r="L28" i="2" s="1"/>
  <c r="K27" i="2"/>
  <c r="L27" i="2"/>
  <c r="K24" i="2" l="1"/>
  <c r="L24" i="2" s="1"/>
  <c r="K25" i="2"/>
  <c r="L25" i="2" s="1"/>
  <c r="K26" i="2"/>
  <c r="L26" i="2" s="1"/>
  <c r="K21" i="2"/>
  <c r="L21" i="2" s="1"/>
  <c r="K22" i="2"/>
  <c r="L22" i="2" s="1"/>
  <c r="K23" i="2"/>
  <c r="L23" i="2" s="1"/>
  <c r="K14" i="2" l="1"/>
  <c r="L14" i="2" s="1"/>
  <c r="K17" i="2"/>
  <c r="L17" i="2" s="1"/>
  <c r="K18" i="2"/>
  <c r="L18" i="2" s="1"/>
  <c r="K19" i="2"/>
  <c r="L19" i="2"/>
  <c r="K20" i="2"/>
  <c r="L20" i="2"/>
  <c r="K29" i="2" l="1"/>
  <c r="K13" i="2"/>
  <c r="L13" i="2" s="1"/>
  <c r="K12" i="2"/>
  <c r="L12" i="2" s="1"/>
  <c r="K8" i="2"/>
  <c r="L8" i="2" s="1"/>
  <c r="L29" i="2" l="1"/>
</calcChain>
</file>

<file path=xl/sharedStrings.xml><?xml version="1.0" encoding="utf-8"?>
<sst xmlns="http://schemas.openxmlformats.org/spreadsheetml/2006/main" count="215" uniqueCount="111">
  <si>
    <t>Приложение 1</t>
  </si>
  <si>
    <t>СПЕЦИФИКАЦИЯ</t>
  </si>
  <si>
    <t>ЛОТ №</t>
  </si>
  <si>
    <t>Техническое обслуживание ИБП ЦОД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</si>
  <si>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</si>
  <si>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</si>
  <si>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</si>
  <si>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</si>
  <si>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</si>
  <si>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</si>
  <si>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</si>
  <si>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</si>
  <si>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</si>
  <si>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</si>
  <si>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</si>
  <si>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</si>
  <si>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</si>
  <si>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</si>
  <si>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Техническое Обслуживание ИБП ЦОД</t>
  </si>
  <si>
    <t>техническое обслуживание оборудования источников бесперебойного электропитания</t>
  </si>
  <si>
    <t>руб</t>
  </si>
  <si>
    <t>г.Уфа</t>
  </si>
  <si>
    <t>в т.ч. НДС</t>
  </si>
  <si>
    <t>Предельная стоимость лота составляет _______  руб. (с НДС)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</si>
  <si>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</si>
  <si>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</si>
  <si>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</si>
  <si>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</si>
  <si>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</si>
  <si>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1 Гарантийные обязательства - 12 месяцев</t>
  </si>
  <si>
    <t>Гарантийные обязательства</t>
  </si>
  <si>
    <t>не менее 12 месяцев</t>
  </si>
  <si>
    <t>Срок службы</t>
  </si>
  <si>
    <t>не менее 25 лет</t>
  </si>
  <si>
    <t>Инициатор закупки:</t>
  </si>
  <si>
    <t>, тел. , эл.почта:</t>
  </si>
  <si>
    <t>Контактное лицо по тех. Вопросам</t>
  </si>
  <si>
    <t>Хайруллин Р.Х.</t>
  </si>
  <si>
    <t>Исполнитель:</t>
  </si>
  <si>
    <t>Хайруллин Радик Хакимович</t>
  </si>
  <si>
    <t>тел.</t>
  </si>
  <si>
    <t>2506685</t>
  </si>
  <si>
    <t>эл.почта</t>
  </si>
  <si>
    <t/>
  </si>
  <si>
    <t>шт.</t>
  </si>
  <si>
    <t>2</t>
  </si>
  <si>
    <t>3</t>
  </si>
  <si>
    <t>6</t>
  </si>
  <si>
    <t>Хайруллин Р.Х. тел. (347)250-66-85, эл. почта: r.hairullin@basnte.ru</t>
  </si>
  <si>
    <t>Кощеев Сергей Анатольевич, тел. (347)221-54-18, e-mail:Koshcheev@bashtel.ru</t>
  </si>
  <si>
    <t>Транспортировка запасных частей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</si>
  <si>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Техническое обслуживание  и ремонт ДГУ ЦОД</t>
  </si>
  <si>
    <t xml:space="preserve"> ДГУ Gesan DVA660E
“Volvo” TАD 1642 GE
</t>
  </si>
  <si>
    <t>1</t>
  </si>
  <si>
    <t xml:space="preserve"> ДГА-100М1-1            К-771М1 </t>
  </si>
  <si>
    <t>0</t>
  </si>
  <si>
    <t xml:space="preserve"> ДГУ АД 60С-Т400-1Р ЯМЗ-236М2</t>
  </si>
  <si>
    <t>11</t>
  </si>
  <si>
    <t>7</t>
  </si>
  <si>
    <t xml:space="preserve">ДГА-24М К-360М. V- сист. Смазки=25 л., V-сист. Охл.=60 л. </t>
  </si>
  <si>
    <t xml:space="preserve">ДГА-24М К-360М1. V- сист. Смазки=31 л., V-сист. Охл.=60 л. </t>
  </si>
  <si>
    <t xml:space="preserve">ДГА-24М К-360М1. V- сист. Смазки=20 л., V-сист. Охл.=20 л. </t>
  </si>
  <si>
    <t xml:space="preserve">ДГА-24М К-360М1. V- сист. Смазки=25 л., V-сист. Охл.=40 л. </t>
  </si>
  <si>
    <t>(Сборный) ДГМА25М1-3  А-41</t>
  </si>
  <si>
    <t xml:space="preserve">АД 30-Т400 ММЗ Д-246.1  </t>
  </si>
  <si>
    <t xml:space="preserve">АДА22-Т400РЯ  Yanmar 
3TNV82A-BDSA
</t>
  </si>
  <si>
    <t>АДЭ2Э8РУ2  2Э8РУ2</t>
  </si>
  <si>
    <t>ЭД16  ММЗ Д-243</t>
  </si>
  <si>
    <t>АД-16С-Т400</t>
  </si>
  <si>
    <t>1Э16МАЗ   4Ч9,5/14</t>
  </si>
  <si>
    <t>ДЭ-8  2ДР7у2</t>
  </si>
  <si>
    <t>D 8.5 LH  LDW 702 FOCS</t>
  </si>
  <si>
    <t>РБ, Бураевский р-н, с.Бураево, ул. Уфимское шоссе, 2/1</t>
  </si>
  <si>
    <t>Благовещенский РУС; Иглинский РУС;</t>
  </si>
  <si>
    <t xml:space="preserve">ДГА-48М К-657М1  V- сист. Смазки=25 л., V-сист. Охл.=60 л. </t>
  </si>
  <si>
    <t xml:space="preserve">ДГА-48М К-657М1  V- сист. Смазки=20 л., V-сист. Охл.=50 л. </t>
  </si>
  <si>
    <t>РБ,Бураевский р-н, с.Бураево, ул. Уфимское шоссе, 2/1</t>
  </si>
  <si>
    <t xml:space="preserve">ДГА-48М К-657М1   V- сист. Смазки=40 л., V-сист. Охл.=50 </t>
  </si>
  <si>
    <t>РБ, г. Бирск, Кленовый мыс. 2,5 км автодороги Бирск-Новобиктимирово</t>
  </si>
  <si>
    <t>Красногорский РУС;</t>
  </si>
  <si>
    <t>Чишминский РУС;</t>
  </si>
  <si>
    <t>Кармаскалинский РУС;</t>
  </si>
  <si>
    <t>РБ, Илишевский район, с. Верхнеяркеево, ул. Условная 1/у;</t>
  </si>
  <si>
    <t>РБ, г.Баймак, мк-н. Северо-восточный, РТС;</t>
  </si>
  <si>
    <t xml:space="preserve">Perkins 2806AE18TAG2
Petro 630 CBK
</t>
  </si>
  <si>
    <t xml:space="preserve">Perkins1306 Е87ТА330
ДЭАР 250 Н
</t>
  </si>
  <si>
    <t xml:space="preserve">Передвижной
Perkins 1306.9TG2
Р135Р1
</t>
  </si>
  <si>
    <t>Кушнаренковский РУС</t>
  </si>
  <si>
    <t xml:space="preserve"> АД-60С-Т400-1Р            ЯМЗ-236М2 </t>
  </si>
  <si>
    <t>1 раза в год</t>
  </si>
  <si>
    <t>Работу  по техническому обслуживанию и ремонту ДГУ  должны выполнять аттестованные специалисты, подтвержденные наличием соответствующих сертификатов.</t>
  </si>
  <si>
    <t>Полная ответственность за работу оборудования на весь срок обслуживания и шесть месяцев после последнего обслуживания, аварийно-восстановительные выезды в течении 3 суток (рабочие дни) после получения заявки.  Гарантийный срок на запасные части не менее 12 месяцев.</t>
  </si>
  <si>
    <t>Приложение № 1.1 к Извещению</t>
  </si>
  <si>
    <t xml:space="preserve">ЦТЭ, г. Уфа,
ул. Ленина, 30;
</t>
  </si>
  <si>
    <t>АТС-231, г. Уфа, ул. Российская, 19</t>
  </si>
  <si>
    <t>Атс-250, г. Уфа, ул. Гоголя, 59;</t>
  </si>
  <si>
    <t>Промбаза, г. Уфа, ул.Вологодская,150;</t>
  </si>
  <si>
    <t>РБ, Бакалинский р-н, с.Старогусево, РТПС</t>
  </si>
  <si>
    <t>РБ, Белорецкий р-н, п.Инзер; РБ, Белорецкий р-н, п.Тукан; РБ, Зианчуринский р-н, с.Абзяново, гора Олотака; РБ, Белорецкий р-н, п.Узян; РБ, г.Белорецк, ул.Грязнова,100; РБ,Учалинский р-н, г.Учалы, гора Ташбиик; РБ, Учалинский р-н, Озерный,  гора Озонкыр;</t>
  </si>
  <si>
    <t xml:space="preserve">РБ, Караидельский р-н, с.Караидель, ул.Телестанции, 3; РБ, г.Мелеуз, РРС; РБ, Кугарчинский р-н, д.Давлетшино, с.Воскресенка, РРС; </t>
  </si>
  <si>
    <t xml:space="preserve">РБ, г. Благовещенск,
ул. Юбилейная, д. 41/1; РБ, Кармаскалинский р-н, 
д. Тюбяк-Тазларово, 
ул. Лесная, д. 48; РБ, Стерлитамакский р-н, 
с. Покровка, 
ул. Северная, 19А;
</t>
  </si>
  <si>
    <t>РБ, г.Нефтекамск, Пр.Комсомольский,92; РБ, Краснокамский р-н, г.Агидель, д.Новокабаново, ул.Нуртдинова,101;</t>
  </si>
  <si>
    <t>РБ, Калтасинский р-н, д.Калтасы, ул.Трактовая,1а;</t>
  </si>
  <si>
    <t>Хайбуллинский р-н, с.Акъяр, ул.С.Юлаева 59; Хайбуллинский р-н, с.Уфимское, ул.Горная, 1; Абзелиловский р-н, Альмухаметовский с/с, д.Северный;</t>
  </si>
  <si>
    <t>РБ, Бурзянский р-н, Байназарово, местность "Курыузы"; РБ, Бурзянский р-н, с.Старосубхангулово, местность Шиланда;</t>
  </si>
  <si>
    <t>Стоимость ремонта,  запасных частей, расходных материалов, используемых при ремонте, не может превышать 321 104 руб. с НДС</t>
  </si>
  <si>
    <t xml:space="preserve">Архангельский РУС; РБ Зианчуренский р-н; РБ Кугарчинский р-н д.Каскиново, МО «Санзаповский С/С»; РБ, Зианчуренский р-н д.Кугарчи, гора Олотау; РБ Зилчирский р-н, с Зилаир, ул. С.Юлаева, 82; РБ, Зилчирский р-н, 
с. Юлдыбаево, ул. Советская, 96,
с. Исянгулово, ул. М.Гафури, 17
</t>
  </si>
  <si>
    <t>Контактное лицо по тех. вопросам</t>
  </si>
  <si>
    <t xml:space="preserve">техническое обслуживание дизель-генераторных установок </t>
  </si>
  <si>
    <t>Наименование оборудования</t>
  </si>
  <si>
    <r>
      <t xml:space="preserve">Предельная стоимость ТО составляет </t>
    </r>
    <r>
      <rPr>
        <u/>
        <sz val="8"/>
        <color theme="1"/>
        <rFont val="Times New Roman"/>
        <family val="1"/>
        <charset val="204"/>
      </rPr>
      <t xml:space="preserve">1 508 037,64 </t>
    </r>
    <r>
      <rPr>
        <sz val="8"/>
        <color theme="1"/>
        <rFont val="Times New Roman"/>
        <family val="1"/>
        <charset val="204"/>
      </rPr>
      <t>руб. (с НДС)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</si>
</sst>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&quot;р.&quot;;\-#,##0.00&quot;р.&quot;"/>
    <numFmt numFmtId="44" formatCode="_-* #,##0.00&quot;р.&quot;_-;\-* #,##0.00&quot;р.&quot;_-;_-* &quot;-&quot;??&quot;р.&quot;_-;_-@_-"/>
    <numFmt numFmtId="164" formatCode="#,##0.00_р_.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49">
    <xf numFmtId="0" fontId="0" fillId="0" borderId="0" xfId="0"/>
    <xf numFmtId="4" fontId="0" fillId="0" borderId="0" xfId="0" applyNumberFormat="1"/>
    <xf numFmtId="0" fontId="2" fillId="0" borderId="0" xfId="1"/>
    <xf numFmtId="0" fontId="2" fillId="0" borderId="1" xfId="1" applyBorder="1"/>
    <xf numFmtId="0" fontId="5" fillId="0" borderId="1" xfId="1" applyFont="1" applyBorder="1" applyAlignment="1">
      <alignment vertical="top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top"/>
    </xf>
    <xf numFmtId="0" fontId="5" fillId="0" borderId="2" xfId="1" applyFont="1" applyBorder="1" applyAlignment="1">
      <alignment horizontal="left"/>
    </xf>
    <xf numFmtId="0" fontId="5" fillId="0" borderId="3" xfId="1" applyFont="1" applyBorder="1" applyAlignment="1">
      <alignment horizontal="left"/>
    </xf>
    <xf numFmtId="0" fontId="5" fillId="0" borderId="4" xfId="1" applyFont="1" applyBorder="1" applyAlignment="1">
      <alignment horizontal="left"/>
    </xf>
    <xf numFmtId="0" fontId="5" fillId="0" borderId="0" xfId="1" applyFont="1"/>
    <xf numFmtId="0" fontId="5" fillId="0" borderId="0" xfId="1" applyFont="1" applyAlignment="1">
      <alignment horizontal="left"/>
    </xf>
    <xf numFmtId="0" fontId="5" fillId="0" borderId="1" xfId="1" applyFont="1" applyBorder="1"/>
    <xf numFmtId="0" fontId="3" fillId="0" borderId="1" xfId="1" applyFont="1" applyBorder="1" applyAlignment="1">
      <alignment horizontal="left"/>
    </xf>
    <xf numFmtId="0" fontId="3" fillId="0" borderId="1" xfId="1" applyFont="1" applyBorder="1"/>
    <xf numFmtId="44" fontId="5" fillId="0" borderId="1" xfId="1" applyNumberFormat="1" applyFont="1" applyBorder="1"/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7" fontId="5" fillId="0" borderId="1" xfId="1" applyNumberFormat="1" applyFont="1" applyBorder="1"/>
    <xf numFmtId="0" fontId="1" fillId="0" borderId="0" xfId="1" applyFont="1" applyAlignment="1">
      <alignment horizontal="right"/>
    </xf>
    <xf numFmtId="0" fontId="5" fillId="0" borderId="4" xfId="1" applyFont="1" applyBorder="1" applyAlignment="1">
      <alignment horizontal="left" vertical="top"/>
    </xf>
    <xf numFmtId="0" fontId="5" fillId="0" borderId="1" xfId="1" applyFont="1" applyBorder="1" applyAlignment="1">
      <alignment horizontal="left" vertical="top"/>
    </xf>
    <xf numFmtId="164" fontId="5" fillId="0" borderId="1" xfId="1" applyNumberFormat="1" applyFont="1" applyBorder="1" applyAlignment="1">
      <alignment horizontal="right" vertical="top" wrapText="1"/>
    </xf>
    <xf numFmtId="4" fontId="5" fillId="0" borderId="1" xfId="1" applyNumberFormat="1" applyFont="1" applyBorder="1" applyAlignment="1">
      <alignment horizontal="right" vertical="top"/>
    </xf>
    <xf numFmtId="0" fontId="5" fillId="0" borderId="1" xfId="1" applyFont="1" applyBorder="1" applyAlignment="1">
      <alignment vertical="top"/>
    </xf>
    <xf numFmtId="49" fontId="5" fillId="0" borderId="1" xfId="1" applyNumberFormat="1" applyFont="1" applyBorder="1" applyAlignment="1">
      <alignment horizontal="left" vertical="top"/>
    </xf>
    <xf numFmtId="164" fontId="5" fillId="0" borderId="1" xfId="0" applyNumberFormat="1" applyFont="1" applyBorder="1" applyAlignment="1">
      <alignment vertical="top"/>
    </xf>
    <xf numFmtId="164" fontId="5" fillId="0" borderId="0" xfId="0" applyNumberFormat="1" applyFont="1" applyAlignment="1">
      <alignment vertical="top"/>
    </xf>
    <xf numFmtId="0" fontId="5" fillId="0" borderId="1" xfId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3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2" xfId="1" applyFont="1" applyBorder="1" applyAlignment="1">
      <alignment horizontal="center" wrapText="1"/>
    </xf>
    <xf numFmtId="0" fontId="5" fillId="0" borderId="4" xfId="1" applyFont="1" applyBorder="1" applyAlignment="1">
      <alignment horizontal="center" wrapText="1"/>
    </xf>
    <xf numFmtId="0" fontId="5" fillId="0" borderId="1" xfId="1" applyFont="1" applyBorder="1" applyAlignment="1">
      <alignment horizontal="left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J19" sqref="J19"/>
    </sheetView>
  </sheetViews>
  <sheetFormatPr defaultRowHeight="15" x14ac:dyDescent="0.25"/>
  <sheetData>
    <row r="1" spans="1:13" x14ac:dyDescent="0.25">
      <c r="M1" t="s">
        <v>0</v>
      </c>
    </row>
    <row r="2" spans="1:13" x14ac:dyDescent="0.25">
      <c r="A2" t="s">
        <v>1</v>
      </c>
    </row>
    <row r="3" spans="1:13" x14ac:dyDescent="0.25">
      <c r="A3" t="s">
        <v>2</v>
      </c>
      <c r="B3">
        <v>1946</v>
      </c>
      <c r="C3" t="s">
        <v>3</v>
      </c>
    </row>
    <row r="4" spans="1:13" x14ac:dyDescent="0.25">
      <c r="A4" t="s">
        <v>4</v>
      </c>
      <c r="B4" t="s">
        <v>5</v>
      </c>
      <c r="C4" t="s">
        <v>6</v>
      </c>
      <c r="D4" t="s">
        <v>7</v>
      </c>
      <c r="E4" t="s">
        <v>8</v>
      </c>
      <c r="J4" t="s">
        <v>9</v>
      </c>
      <c r="K4" t="s">
        <v>10</v>
      </c>
      <c r="L4" t="s">
        <v>11</v>
      </c>
      <c r="M4" t="s">
        <v>12</v>
      </c>
    </row>
    <row r="5" spans="1:13" x14ac:dyDescent="0.25">
      <c r="E5" t="s">
        <v>13</v>
      </c>
      <c r="F5" t="s">
        <v>14</v>
      </c>
      <c r="G5" t="s">
        <v>15</v>
      </c>
      <c r="H5" t="s">
        <v>16</v>
      </c>
      <c r="I5" t="s">
        <v>17</v>
      </c>
    </row>
    <row r="6" spans="1:13" x14ac:dyDescent="0.25">
      <c r="A6">
        <v>1</v>
      </c>
      <c r="B6">
        <v>2</v>
      </c>
      <c r="C6">
        <v>3</v>
      </c>
      <c r="D6">
        <v>4</v>
      </c>
      <c r="E6">
        <v>5</v>
      </c>
      <c r="F6">
        <v>6</v>
      </c>
      <c r="G6">
        <v>7</v>
      </c>
      <c r="H6">
        <v>8</v>
      </c>
      <c r="I6">
        <v>9</v>
      </c>
      <c r="J6">
        <v>10</v>
      </c>
      <c r="K6">
        <v>11</v>
      </c>
      <c r="L6">
        <v>12</v>
      </c>
      <c r="M6">
        <v>13</v>
      </c>
    </row>
    <row r="7" spans="1:13" x14ac:dyDescent="0.25">
      <c r="A7">
        <v>1</v>
      </c>
      <c r="B7" t="s">
        <v>18</v>
      </c>
      <c r="C7" t="s">
        <v>19</v>
      </c>
      <c r="D7" t="s">
        <v>20</v>
      </c>
      <c r="E7">
        <v>352000</v>
      </c>
      <c r="F7">
        <v>752000</v>
      </c>
      <c r="G7">
        <v>752000</v>
      </c>
      <c r="H7">
        <v>352000</v>
      </c>
      <c r="I7">
        <v>2208000</v>
      </c>
      <c r="J7">
        <v>1</v>
      </c>
      <c r="K7" s="1">
        <v>2208000</v>
      </c>
      <c r="M7" t="s">
        <v>21</v>
      </c>
    </row>
    <row r="8" spans="1:13" x14ac:dyDescent="0.25">
      <c r="K8" s="1">
        <v>2208000</v>
      </c>
    </row>
    <row r="9" spans="1:13" x14ac:dyDescent="0.25">
      <c r="K9" t="s">
        <v>22</v>
      </c>
    </row>
    <row r="10" spans="1:13" x14ac:dyDescent="0.25">
      <c r="A10" t="s">
        <v>23</v>
      </c>
    </row>
    <row r="11" spans="1:13" x14ac:dyDescent="0.25">
      <c r="A11" t="s">
        <v>24</v>
      </c>
    </row>
    <row r="12" spans="1:13" x14ac:dyDescent="0.25">
      <c r="A12" t="s">
        <v>25</v>
      </c>
    </row>
    <row r="13" spans="1:13" x14ac:dyDescent="0.25">
      <c r="A13" t="s">
        <v>26</v>
      </c>
      <c r="C13" t="s">
        <v>27</v>
      </c>
    </row>
    <row r="14" spans="1:13" x14ac:dyDescent="0.25">
      <c r="A14" t="s">
        <v>28</v>
      </c>
      <c r="C14" t="s">
        <v>29</v>
      </c>
    </row>
    <row r="15" spans="1:13" x14ac:dyDescent="0.25">
      <c r="A15" t="s">
        <v>30</v>
      </c>
      <c r="C15" t="s">
        <v>31</v>
      </c>
    </row>
    <row r="16" spans="1:13" x14ac:dyDescent="0.25">
      <c r="A16" t="s">
        <v>32</v>
      </c>
      <c r="C16" t="s">
        <v>33</v>
      </c>
    </row>
    <row r="17" spans="1:3" x14ac:dyDescent="0.25">
      <c r="A17" t="s">
        <v>34</v>
      </c>
      <c r="C17" t="s">
        <v>35</v>
      </c>
    </row>
    <row r="18" spans="1:3" x14ac:dyDescent="0.25">
      <c r="A18" t="s">
        <v>36</v>
      </c>
      <c r="C18" t="s">
        <v>37</v>
      </c>
    </row>
    <row r="20" spans="1:3" x14ac:dyDescent="0.25">
      <c r="A20" t="s">
        <v>38</v>
      </c>
    </row>
    <row r="21" spans="1:3" x14ac:dyDescent="0.25">
      <c r="B21" t="s">
        <v>39</v>
      </c>
    </row>
    <row r="22" spans="1:3" x14ac:dyDescent="0.25">
      <c r="A22" t="s">
        <v>40</v>
      </c>
      <c r="B22">
        <v>2506685</v>
      </c>
    </row>
    <row r="23" spans="1:3" x14ac:dyDescent="0.25">
      <c r="A23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topLeftCell="A26" workbookViewId="0">
      <selection activeCell="A34" sqref="A34:M34"/>
    </sheetView>
  </sheetViews>
  <sheetFormatPr defaultRowHeight="15" x14ac:dyDescent="0.25"/>
  <cols>
    <col min="1" max="1" width="6.28515625" customWidth="1"/>
    <col min="2" max="2" width="16.5703125" customWidth="1"/>
    <col min="3" max="3" width="17.85546875" customWidth="1"/>
    <col min="4" max="4" width="7" customWidth="1"/>
    <col min="5" max="5" width="6.140625" customWidth="1"/>
    <col min="6" max="6" width="6.28515625" customWidth="1"/>
    <col min="7" max="7" width="6.5703125" customWidth="1"/>
    <col min="8" max="9" width="6" customWidth="1"/>
    <col min="10" max="10" width="10.5703125" customWidth="1"/>
    <col min="11" max="11" width="13.85546875" customWidth="1"/>
    <col min="12" max="12" width="11.7109375" customWidth="1"/>
    <col min="13" max="13" width="18.7109375" customWidth="1"/>
  </cols>
  <sheetData>
    <row r="1" spans="1:13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0" t="s">
        <v>92</v>
      </c>
    </row>
    <row r="2" spans="1:13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" t="s">
        <v>2</v>
      </c>
      <c r="B3" s="14">
        <v>1965</v>
      </c>
      <c r="C3" s="15" t="s">
        <v>51</v>
      </c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54.75" customHeight="1" x14ac:dyDescent="0.25">
      <c r="A4" s="37" t="s">
        <v>4</v>
      </c>
      <c r="B4" s="37" t="s">
        <v>109</v>
      </c>
      <c r="C4" s="37" t="s">
        <v>6</v>
      </c>
      <c r="D4" s="37" t="s">
        <v>7</v>
      </c>
      <c r="E4" s="35" t="s">
        <v>8</v>
      </c>
      <c r="F4" s="35"/>
      <c r="G4" s="35"/>
      <c r="H4" s="35"/>
      <c r="I4" s="35"/>
      <c r="J4" s="42" t="s">
        <v>9</v>
      </c>
      <c r="K4" s="41" t="s">
        <v>10</v>
      </c>
      <c r="L4" s="41" t="s">
        <v>11</v>
      </c>
      <c r="M4" s="37" t="s">
        <v>12</v>
      </c>
    </row>
    <row r="5" spans="1:13" ht="46.5" customHeight="1" x14ac:dyDescent="0.25">
      <c r="A5" s="37"/>
      <c r="B5" s="37"/>
      <c r="C5" s="37"/>
      <c r="D5" s="37"/>
      <c r="E5" s="5" t="s">
        <v>13</v>
      </c>
      <c r="F5" s="5" t="s">
        <v>14</v>
      </c>
      <c r="G5" s="5" t="s">
        <v>15</v>
      </c>
      <c r="H5" s="5" t="s">
        <v>16</v>
      </c>
      <c r="I5" s="5" t="s">
        <v>17</v>
      </c>
      <c r="J5" s="41"/>
      <c r="K5" s="41"/>
      <c r="L5" s="41"/>
      <c r="M5" s="37"/>
    </row>
    <row r="6" spans="1:13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</row>
    <row r="7" spans="1:13" ht="45" x14ac:dyDescent="0.25">
      <c r="A7" s="7">
        <v>1</v>
      </c>
      <c r="B7" s="29" t="s">
        <v>84</v>
      </c>
      <c r="C7" s="29" t="s">
        <v>108</v>
      </c>
      <c r="D7" s="21" t="s">
        <v>44</v>
      </c>
      <c r="E7" s="7"/>
      <c r="F7" s="7"/>
      <c r="G7" s="22">
        <v>1</v>
      </c>
      <c r="H7" s="7"/>
      <c r="I7" s="22">
        <v>1</v>
      </c>
      <c r="J7" s="23">
        <v>47820</v>
      </c>
      <c r="K7" s="23">
        <f t="shared" ref="K7:K29" si="0">J7*I7</f>
        <v>47820</v>
      </c>
      <c r="L7" s="24">
        <f t="shared" ref="L7:L29" si="1">K7*1.18</f>
        <v>56427.6</v>
      </c>
      <c r="M7" s="17" t="s">
        <v>93</v>
      </c>
    </row>
    <row r="8" spans="1:13" ht="45" x14ac:dyDescent="0.25">
      <c r="A8" s="7">
        <v>2</v>
      </c>
      <c r="B8" s="30" t="s">
        <v>52</v>
      </c>
      <c r="C8" s="29" t="s">
        <v>108</v>
      </c>
      <c r="D8" s="25" t="s">
        <v>44</v>
      </c>
      <c r="E8" s="26"/>
      <c r="F8" s="26"/>
      <c r="G8" s="26" t="s">
        <v>45</v>
      </c>
      <c r="H8" s="26"/>
      <c r="I8" s="26" t="s">
        <v>45</v>
      </c>
      <c r="J8" s="23">
        <v>47820</v>
      </c>
      <c r="K8" s="23">
        <f t="shared" si="0"/>
        <v>95640</v>
      </c>
      <c r="L8" s="24">
        <f t="shared" si="1"/>
        <v>112855.2</v>
      </c>
      <c r="M8" s="17" t="s">
        <v>94</v>
      </c>
    </row>
    <row r="9" spans="1:13" ht="45" x14ac:dyDescent="0.25">
      <c r="A9" s="7">
        <v>3</v>
      </c>
      <c r="B9" s="30" t="s">
        <v>85</v>
      </c>
      <c r="C9" s="29" t="s">
        <v>108</v>
      </c>
      <c r="D9" s="22" t="s">
        <v>44</v>
      </c>
      <c r="E9" s="26"/>
      <c r="F9" s="26"/>
      <c r="G9" s="26" t="s">
        <v>53</v>
      </c>
      <c r="H9" s="26"/>
      <c r="I9" s="26" t="s">
        <v>53</v>
      </c>
      <c r="J9" s="23">
        <v>38826</v>
      </c>
      <c r="K9" s="23">
        <f t="shared" si="0"/>
        <v>38826</v>
      </c>
      <c r="L9" s="24">
        <f t="shared" si="1"/>
        <v>45814.68</v>
      </c>
      <c r="M9" s="4" t="s">
        <v>95</v>
      </c>
    </row>
    <row r="10" spans="1:13" ht="45" x14ac:dyDescent="0.25">
      <c r="A10" s="7">
        <v>4</v>
      </c>
      <c r="B10" s="30" t="s">
        <v>86</v>
      </c>
      <c r="C10" s="29" t="s">
        <v>108</v>
      </c>
      <c r="D10" s="25" t="s">
        <v>44</v>
      </c>
      <c r="E10" s="26"/>
      <c r="F10" s="26"/>
      <c r="G10" s="26" t="s">
        <v>53</v>
      </c>
      <c r="H10" s="26"/>
      <c r="I10" s="26" t="s">
        <v>53</v>
      </c>
      <c r="J10" s="23">
        <v>33864</v>
      </c>
      <c r="K10" s="23">
        <f t="shared" si="0"/>
        <v>33864</v>
      </c>
      <c r="L10" s="24">
        <f t="shared" si="1"/>
        <v>39959.519999999997</v>
      </c>
      <c r="M10" s="4" t="s">
        <v>96</v>
      </c>
    </row>
    <row r="11" spans="1:13" ht="45" x14ac:dyDescent="0.25">
      <c r="A11" s="7">
        <v>5</v>
      </c>
      <c r="B11" s="30" t="s">
        <v>88</v>
      </c>
      <c r="C11" s="29" t="s">
        <v>108</v>
      </c>
      <c r="D11" s="25" t="s">
        <v>44</v>
      </c>
      <c r="E11" s="26"/>
      <c r="F11" s="26" t="s">
        <v>55</v>
      </c>
      <c r="G11" s="26" t="s">
        <v>53</v>
      </c>
      <c r="H11" s="26" t="s">
        <v>55</v>
      </c>
      <c r="I11" s="26" t="s">
        <v>53</v>
      </c>
      <c r="J11" s="23">
        <v>30280</v>
      </c>
      <c r="K11" s="23">
        <f t="shared" si="0"/>
        <v>30280</v>
      </c>
      <c r="L11" s="24">
        <f t="shared" si="1"/>
        <v>35730.400000000001</v>
      </c>
      <c r="M11" s="17" t="s">
        <v>97</v>
      </c>
    </row>
    <row r="12" spans="1:13" ht="45" x14ac:dyDescent="0.25">
      <c r="A12" s="7">
        <v>6</v>
      </c>
      <c r="B12" s="30" t="s">
        <v>56</v>
      </c>
      <c r="C12" s="29" t="s">
        <v>108</v>
      </c>
      <c r="D12" s="25" t="s">
        <v>44</v>
      </c>
      <c r="E12" s="26"/>
      <c r="F12" s="26" t="s">
        <v>55</v>
      </c>
      <c r="G12" s="26" t="s">
        <v>53</v>
      </c>
      <c r="H12" s="26" t="s">
        <v>55</v>
      </c>
      <c r="I12" s="26" t="s">
        <v>53</v>
      </c>
      <c r="J12" s="23">
        <v>27000</v>
      </c>
      <c r="K12" s="23">
        <f t="shared" si="0"/>
        <v>27000</v>
      </c>
      <c r="L12" s="24">
        <f t="shared" si="1"/>
        <v>31860</v>
      </c>
      <c r="M12" s="17" t="s">
        <v>87</v>
      </c>
    </row>
    <row r="13" spans="1:13" ht="45.75" customHeight="1" x14ac:dyDescent="0.25">
      <c r="A13" s="7">
        <v>7</v>
      </c>
      <c r="B13" s="30" t="s">
        <v>54</v>
      </c>
      <c r="C13" s="29" t="s">
        <v>108</v>
      </c>
      <c r="D13" s="25" t="s">
        <v>44</v>
      </c>
      <c r="E13" s="26"/>
      <c r="F13" s="26" t="s">
        <v>53</v>
      </c>
      <c r="G13" s="26"/>
      <c r="H13" s="26" t="s">
        <v>55</v>
      </c>
      <c r="I13" s="26" t="s">
        <v>53</v>
      </c>
      <c r="J13" s="23">
        <v>29900</v>
      </c>
      <c r="K13" s="23">
        <f t="shared" si="0"/>
        <v>29900</v>
      </c>
      <c r="L13" s="24">
        <f t="shared" si="1"/>
        <v>35282</v>
      </c>
      <c r="M13" s="17" t="s">
        <v>72</v>
      </c>
    </row>
    <row r="14" spans="1:13" ht="42.75" customHeight="1" x14ac:dyDescent="0.25">
      <c r="A14" s="7">
        <v>8</v>
      </c>
      <c r="B14" s="30" t="s">
        <v>74</v>
      </c>
      <c r="C14" s="29" t="s">
        <v>108</v>
      </c>
      <c r="D14" s="25" t="s">
        <v>44</v>
      </c>
      <c r="E14" s="26"/>
      <c r="F14" s="26" t="s">
        <v>45</v>
      </c>
      <c r="G14" s="26"/>
      <c r="H14" s="26"/>
      <c r="I14" s="26" t="s">
        <v>45</v>
      </c>
      <c r="J14" s="23">
        <v>26800</v>
      </c>
      <c r="K14" s="23">
        <f t="shared" si="0"/>
        <v>53600</v>
      </c>
      <c r="L14" s="24">
        <f t="shared" si="1"/>
        <v>63248</v>
      </c>
      <c r="M14" s="17" t="s">
        <v>73</v>
      </c>
    </row>
    <row r="15" spans="1:13" ht="46.5" customHeight="1" x14ac:dyDescent="0.25">
      <c r="A15" s="7">
        <v>9</v>
      </c>
      <c r="B15" s="30" t="s">
        <v>75</v>
      </c>
      <c r="C15" s="29" t="s">
        <v>108</v>
      </c>
      <c r="D15" s="25"/>
      <c r="E15" s="26"/>
      <c r="F15" s="26" t="s">
        <v>53</v>
      </c>
      <c r="G15" s="26"/>
      <c r="H15" s="26"/>
      <c r="I15" s="26" t="s">
        <v>53</v>
      </c>
      <c r="J15" s="23">
        <v>25300</v>
      </c>
      <c r="K15" s="23">
        <f t="shared" si="0"/>
        <v>25300</v>
      </c>
      <c r="L15" s="24">
        <f t="shared" si="1"/>
        <v>29854</v>
      </c>
      <c r="M15" s="17" t="s">
        <v>76</v>
      </c>
    </row>
    <row r="16" spans="1:13" ht="55.5" customHeight="1" x14ac:dyDescent="0.25">
      <c r="A16" s="7">
        <v>10</v>
      </c>
      <c r="B16" s="30" t="s">
        <v>77</v>
      </c>
      <c r="C16" s="29" t="s">
        <v>108</v>
      </c>
      <c r="D16" s="25"/>
      <c r="E16" s="26"/>
      <c r="F16" s="26" t="s">
        <v>45</v>
      </c>
      <c r="G16" s="26"/>
      <c r="H16" s="26"/>
      <c r="I16" s="26" t="s">
        <v>45</v>
      </c>
      <c r="J16" s="23">
        <v>28100</v>
      </c>
      <c r="K16" s="23">
        <f t="shared" si="0"/>
        <v>56200</v>
      </c>
      <c r="L16" s="24">
        <f t="shared" si="1"/>
        <v>66316</v>
      </c>
      <c r="M16" s="18" t="s">
        <v>78</v>
      </c>
    </row>
    <row r="17" spans="1:13" ht="162.75" customHeight="1" x14ac:dyDescent="0.25">
      <c r="A17" s="7">
        <v>11</v>
      </c>
      <c r="B17" s="30" t="s">
        <v>59</v>
      </c>
      <c r="C17" s="29" t="s">
        <v>108</v>
      </c>
      <c r="D17" s="25" t="s">
        <v>44</v>
      </c>
      <c r="E17" s="26"/>
      <c r="F17" s="26" t="s">
        <v>57</v>
      </c>
      <c r="G17" s="26"/>
      <c r="H17" s="26"/>
      <c r="I17" s="26" t="s">
        <v>57</v>
      </c>
      <c r="J17" s="23">
        <v>21800</v>
      </c>
      <c r="K17" s="23">
        <f t="shared" si="0"/>
        <v>239800</v>
      </c>
      <c r="L17" s="24">
        <f t="shared" si="1"/>
        <v>282964</v>
      </c>
      <c r="M17" s="17" t="s">
        <v>106</v>
      </c>
    </row>
    <row r="18" spans="1:13" ht="148.5" customHeight="1" x14ac:dyDescent="0.25">
      <c r="A18" s="7">
        <v>12</v>
      </c>
      <c r="B18" s="30" t="s">
        <v>60</v>
      </c>
      <c r="C18" s="29" t="s">
        <v>108</v>
      </c>
      <c r="D18" s="25" t="s">
        <v>44</v>
      </c>
      <c r="E18" s="26"/>
      <c r="F18" s="26" t="s">
        <v>58</v>
      </c>
      <c r="G18" s="26"/>
      <c r="H18" s="26"/>
      <c r="I18" s="26" t="s">
        <v>58</v>
      </c>
      <c r="J18" s="23">
        <v>22640</v>
      </c>
      <c r="K18" s="23">
        <f t="shared" si="0"/>
        <v>158480</v>
      </c>
      <c r="L18" s="24">
        <f t="shared" si="1"/>
        <v>187006.4</v>
      </c>
      <c r="M18" s="17" t="s">
        <v>98</v>
      </c>
    </row>
    <row r="19" spans="1:13" ht="81.75" customHeight="1" x14ac:dyDescent="0.25">
      <c r="A19" s="7">
        <v>13</v>
      </c>
      <c r="B19" s="30" t="s">
        <v>61</v>
      </c>
      <c r="C19" s="29" t="s">
        <v>108</v>
      </c>
      <c r="D19" s="25" t="s">
        <v>44</v>
      </c>
      <c r="E19" s="26"/>
      <c r="F19" s="26" t="s">
        <v>47</v>
      </c>
      <c r="G19" s="26"/>
      <c r="H19" s="26"/>
      <c r="I19" s="26" t="s">
        <v>47</v>
      </c>
      <c r="J19" s="23">
        <v>17900</v>
      </c>
      <c r="K19" s="23">
        <f t="shared" si="0"/>
        <v>107400</v>
      </c>
      <c r="L19" s="24">
        <f t="shared" si="1"/>
        <v>126732</v>
      </c>
      <c r="M19" s="17" t="s">
        <v>99</v>
      </c>
    </row>
    <row r="20" spans="1:13" ht="92.25" customHeight="1" x14ac:dyDescent="0.25">
      <c r="A20" s="7">
        <v>14</v>
      </c>
      <c r="B20" s="30" t="s">
        <v>62</v>
      </c>
      <c r="C20" s="29" t="s">
        <v>108</v>
      </c>
      <c r="D20" s="25" t="s">
        <v>44</v>
      </c>
      <c r="E20" s="26"/>
      <c r="F20" s="26" t="s">
        <v>47</v>
      </c>
      <c r="G20" s="26"/>
      <c r="H20" s="26"/>
      <c r="I20" s="26" t="s">
        <v>47</v>
      </c>
      <c r="J20" s="23">
        <v>20200</v>
      </c>
      <c r="K20" s="23">
        <f t="shared" si="0"/>
        <v>121200</v>
      </c>
      <c r="L20" s="24">
        <f t="shared" si="1"/>
        <v>143016</v>
      </c>
      <c r="M20" s="17" t="s">
        <v>100</v>
      </c>
    </row>
    <row r="21" spans="1:13" ht="50.25" customHeight="1" x14ac:dyDescent="0.25">
      <c r="A21" s="7">
        <v>15</v>
      </c>
      <c r="B21" s="30" t="s">
        <v>63</v>
      </c>
      <c r="C21" s="29" t="s">
        <v>108</v>
      </c>
      <c r="D21" s="25"/>
      <c r="E21" s="26"/>
      <c r="F21" s="26" t="s">
        <v>53</v>
      </c>
      <c r="G21" s="26"/>
      <c r="H21" s="26"/>
      <c r="I21" s="26" t="s">
        <v>53</v>
      </c>
      <c r="J21" s="23">
        <v>21800</v>
      </c>
      <c r="K21" s="23">
        <f t="shared" si="0"/>
        <v>21800</v>
      </c>
      <c r="L21" s="24">
        <f t="shared" si="1"/>
        <v>25724</v>
      </c>
      <c r="M21" s="17" t="s">
        <v>79</v>
      </c>
    </row>
    <row r="22" spans="1:13" ht="48" customHeight="1" x14ac:dyDescent="0.25">
      <c r="A22" s="7">
        <v>16</v>
      </c>
      <c r="B22" s="31" t="s">
        <v>64</v>
      </c>
      <c r="C22" s="29" t="s">
        <v>108</v>
      </c>
      <c r="D22" s="25"/>
      <c r="E22" s="26"/>
      <c r="F22" s="26" t="s">
        <v>53</v>
      </c>
      <c r="G22" s="26"/>
      <c r="H22" s="26"/>
      <c r="I22" s="26" t="s">
        <v>53</v>
      </c>
      <c r="J22" s="23">
        <v>17570</v>
      </c>
      <c r="K22" s="23">
        <f t="shared" si="0"/>
        <v>17570</v>
      </c>
      <c r="L22" s="24">
        <f t="shared" si="1"/>
        <v>20732.599999999999</v>
      </c>
      <c r="M22" s="17" t="s">
        <v>80</v>
      </c>
    </row>
    <row r="23" spans="1:13" ht="48" customHeight="1" x14ac:dyDescent="0.25">
      <c r="A23" s="7">
        <v>17</v>
      </c>
      <c r="B23" s="30" t="s">
        <v>65</v>
      </c>
      <c r="C23" s="29" t="s">
        <v>108</v>
      </c>
      <c r="D23" s="25"/>
      <c r="E23" s="26"/>
      <c r="F23" s="26" t="s">
        <v>53</v>
      </c>
      <c r="G23" s="26"/>
      <c r="H23" s="26"/>
      <c r="I23" s="26" t="s">
        <v>53</v>
      </c>
      <c r="J23" s="23">
        <v>21800</v>
      </c>
      <c r="K23" s="23">
        <f t="shared" si="0"/>
        <v>21800</v>
      </c>
      <c r="L23" s="24">
        <f t="shared" si="1"/>
        <v>25724</v>
      </c>
      <c r="M23" s="17" t="s">
        <v>81</v>
      </c>
    </row>
    <row r="24" spans="1:13" ht="72" customHeight="1" x14ac:dyDescent="0.25">
      <c r="A24" s="7">
        <v>18</v>
      </c>
      <c r="B24" s="30" t="s">
        <v>67</v>
      </c>
      <c r="C24" s="29" t="s">
        <v>108</v>
      </c>
      <c r="D24" s="25"/>
      <c r="E24" s="26"/>
      <c r="F24" s="26" t="s">
        <v>45</v>
      </c>
      <c r="G24" s="26"/>
      <c r="H24" s="26"/>
      <c r="I24" s="26" t="s">
        <v>45</v>
      </c>
      <c r="J24" s="23">
        <v>17900</v>
      </c>
      <c r="K24" s="23">
        <f t="shared" si="0"/>
        <v>35800</v>
      </c>
      <c r="L24" s="24">
        <f t="shared" si="1"/>
        <v>42244</v>
      </c>
      <c r="M24" s="17" t="s">
        <v>101</v>
      </c>
    </row>
    <row r="25" spans="1:13" ht="50.25" customHeight="1" x14ac:dyDescent="0.25">
      <c r="A25" s="7">
        <v>19</v>
      </c>
      <c r="B25" s="30" t="s">
        <v>68</v>
      </c>
      <c r="C25" s="29" t="s">
        <v>108</v>
      </c>
      <c r="D25" s="25"/>
      <c r="E25" s="26"/>
      <c r="F25" s="26" t="s">
        <v>53</v>
      </c>
      <c r="G25" s="26"/>
      <c r="H25" s="26"/>
      <c r="I25" s="26" t="s">
        <v>53</v>
      </c>
      <c r="J25" s="23">
        <v>15320</v>
      </c>
      <c r="K25" s="23">
        <f t="shared" si="0"/>
        <v>15320</v>
      </c>
      <c r="L25" s="24">
        <f t="shared" si="1"/>
        <v>18077.599999999999</v>
      </c>
      <c r="M25" s="17" t="s">
        <v>82</v>
      </c>
    </row>
    <row r="26" spans="1:13" ht="47.25" customHeight="1" x14ac:dyDescent="0.25">
      <c r="A26" s="7">
        <v>20</v>
      </c>
      <c r="B26" s="30" t="s">
        <v>66</v>
      </c>
      <c r="C26" s="29" t="s">
        <v>108</v>
      </c>
      <c r="D26" s="25"/>
      <c r="E26" s="26"/>
      <c r="F26" s="26" t="s">
        <v>53</v>
      </c>
      <c r="G26" s="26"/>
      <c r="H26" s="26"/>
      <c r="I26" s="26" t="s">
        <v>53</v>
      </c>
      <c r="J26" s="27">
        <v>14840</v>
      </c>
      <c r="K26" s="23">
        <f t="shared" si="0"/>
        <v>14840</v>
      </c>
      <c r="L26" s="24">
        <f t="shared" si="1"/>
        <v>17511.2</v>
      </c>
      <c r="M26" s="17" t="s">
        <v>102</v>
      </c>
    </row>
    <row r="27" spans="1:13" ht="81" customHeight="1" x14ac:dyDescent="0.25">
      <c r="A27" s="7">
        <v>21</v>
      </c>
      <c r="B27" s="32" t="s">
        <v>69</v>
      </c>
      <c r="C27" s="29" t="s">
        <v>108</v>
      </c>
      <c r="D27" s="25"/>
      <c r="E27" s="26"/>
      <c r="F27" s="26" t="s">
        <v>46</v>
      </c>
      <c r="G27" s="26"/>
      <c r="H27" s="26"/>
      <c r="I27" s="26" t="s">
        <v>46</v>
      </c>
      <c r="J27" s="27">
        <v>15580</v>
      </c>
      <c r="K27" s="23">
        <f t="shared" si="0"/>
        <v>46740</v>
      </c>
      <c r="L27" s="24">
        <f t="shared" si="1"/>
        <v>55153.2</v>
      </c>
      <c r="M27" s="17" t="s">
        <v>103</v>
      </c>
    </row>
    <row r="28" spans="1:13" ht="42.75" customHeight="1" x14ac:dyDescent="0.25">
      <c r="A28" s="7">
        <v>22</v>
      </c>
      <c r="B28" s="30" t="s">
        <v>70</v>
      </c>
      <c r="C28" s="29" t="s">
        <v>108</v>
      </c>
      <c r="D28" s="25"/>
      <c r="E28" s="26"/>
      <c r="F28" s="26" t="s">
        <v>53</v>
      </c>
      <c r="G28" s="26"/>
      <c r="H28" s="26"/>
      <c r="I28" s="26" t="s">
        <v>53</v>
      </c>
      <c r="J28" s="28">
        <v>13570</v>
      </c>
      <c r="K28" s="23">
        <f t="shared" si="0"/>
        <v>13570</v>
      </c>
      <c r="L28" s="24">
        <f t="shared" si="1"/>
        <v>16012.599999999999</v>
      </c>
      <c r="M28" s="17" t="s">
        <v>83</v>
      </c>
    </row>
    <row r="29" spans="1:13" ht="70.5" customHeight="1" x14ac:dyDescent="0.25">
      <c r="A29" s="7">
        <v>23</v>
      </c>
      <c r="B29" s="31" t="s">
        <v>71</v>
      </c>
      <c r="C29" s="29" t="s">
        <v>108</v>
      </c>
      <c r="D29" s="25" t="s">
        <v>44</v>
      </c>
      <c r="E29" s="26"/>
      <c r="F29" s="26" t="s">
        <v>45</v>
      </c>
      <c r="G29" s="26"/>
      <c r="H29" s="26" t="s">
        <v>55</v>
      </c>
      <c r="I29" s="26" t="s">
        <v>45</v>
      </c>
      <c r="J29" s="23">
        <v>12624</v>
      </c>
      <c r="K29" s="23">
        <f t="shared" si="0"/>
        <v>25248</v>
      </c>
      <c r="L29" s="24">
        <f t="shared" si="1"/>
        <v>29792.639999999999</v>
      </c>
      <c r="M29" s="4" t="s">
        <v>104</v>
      </c>
    </row>
    <row r="30" spans="1:13" x14ac:dyDescent="0.25">
      <c r="A30" s="7"/>
      <c r="B30" s="4"/>
      <c r="C30" s="4"/>
      <c r="D30" s="13"/>
      <c r="E30" s="13"/>
      <c r="F30" s="13"/>
      <c r="G30" s="13"/>
      <c r="H30" s="13"/>
      <c r="I30" s="13"/>
      <c r="J30" s="13"/>
      <c r="K30" s="16">
        <f>SUM(K7:K29)</f>
        <v>1277998</v>
      </c>
      <c r="L30" s="19">
        <f>K30*1.18</f>
        <v>1508037.64</v>
      </c>
      <c r="M30" s="4"/>
    </row>
    <row r="31" spans="1:13" x14ac:dyDescent="0.25">
      <c r="A31" s="7"/>
      <c r="B31" s="4"/>
      <c r="C31" s="4"/>
      <c r="D31" s="13"/>
      <c r="E31" s="13"/>
      <c r="F31" s="13"/>
      <c r="G31" s="13"/>
      <c r="H31" s="13"/>
      <c r="I31" s="13"/>
      <c r="J31" s="13"/>
      <c r="K31" s="13" t="s">
        <v>22</v>
      </c>
      <c r="L31" s="19">
        <f>L30-K30</f>
        <v>230039.6399999999</v>
      </c>
      <c r="M31" s="4"/>
    </row>
    <row r="32" spans="1:13" x14ac:dyDescent="0.25">
      <c r="A32" s="36" t="s">
        <v>110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</row>
    <row r="33" spans="1:13" x14ac:dyDescent="0.25">
      <c r="A33" s="36" t="s">
        <v>24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</row>
    <row r="34" spans="1:13" x14ac:dyDescent="0.25">
      <c r="A34" s="43" t="s">
        <v>105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5"/>
    </row>
    <row r="35" spans="1:13" x14ac:dyDescent="0.25">
      <c r="A35" s="35" t="s">
        <v>25</v>
      </c>
      <c r="B35" s="35"/>
      <c r="C35" s="36" t="s">
        <v>89</v>
      </c>
      <c r="D35" s="36"/>
      <c r="E35" s="36"/>
      <c r="F35" s="36"/>
      <c r="G35" s="36"/>
      <c r="H35" s="36"/>
      <c r="I35" s="36"/>
      <c r="J35" s="36"/>
      <c r="K35" s="36"/>
      <c r="L35" s="36"/>
      <c r="M35" s="36"/>
    </row>
    <row r="36" spans="1:13" ht="34.5" customHeight="1" x14ac:dyDescent="0.25">
      <c r="A36" s="34" t="s">
        <v>26</v>
      </c>
      <c r="B36" s="34"/>
      <c r="C36" s="38" t="s">
        <v>50</v>
      </c>
      <c r="D36" s="39"/>
      <c r="E36" s="39"/>
      <c r="F36" s="39"/>
      <c r="G36" s="39"/>
      <c r="H36" s="39"/>
      <c r="I36" s="39"/>
      <c r="J36" s="39"/>
      <c r="K36" s="39"/>
      <c r="L36" s="39"/>
      <c r="M36" s="40"/>
    </row>
    <row r="37" spans="1:13" ht="29.25" customHeight="1" x14ac:dyDescent="0.25">
      <c r="A37" s="34" t="s">
        <v>28</v>
      </c>
      <c r="B37" s="34"/>
      <c r="C37" s="48" t="s">
        <v>90</v>
      </c>
      <c r="D37" s="48"/>
      <c r="E37" s="48"/>
      <c r="F37" s="48"/>
      <c r="G37" s="48"/>
      <c r="H37" s="48"/>
      <c r="I37" s="48"/>
      <c r="J37" s="48"/>
      <c r="K37" s="48"/>
      <c r="L37" s="48"/>
      <c r="M37" s="48"/>
    </row>
    <row r="38" spans="1:13" ht="33.75" customHeight="1" x14ac:dyDescent="0.25">
      <c r="A38" s="34" t="s">
        <v>30</v>
      </c>
      <c r="B38" s="34"/>
      <c r="C38" s="38" t="s">
        <v>91</v>
      </c>
      <c r="D38" s="39"/>
      <c r="E38" s="39"/>
      <c r="F38" s="39"/>
      <c r="G38" s="39"/>
      <c r="H38" s="39"/>
      <c r="I38" s="39"/>
      <c r="J38" s="39"/>
      <c r="K38" s="39"/>
      <c r="L38" s="39"/>
      <c r="M38" s="40"/>
    </row>
    <row r="39" spans="1:13" x14ac:dyDescent="0.25">
      <c r="A39" s="35" t="s">
        <v>32</v>
      </c>
      <c r="B39" s="35"/>
      <c r="C39" s="8"/>
      <c r="D39" s="9"/>
      <c r="E39" s="9"/>
      <c r="F39" s="9"/>
      <c r="G39" s="9"/>
      <c r="H39" s="9"/>
      <c r="I39" s="9"/>
      <c r="J39" s="9"/>
      <c r="K39" s="9"/>
      <c r="L39" s="9"/>
      <c r="M39" s="10"/>
    </row>
    <row r="40" spans="1:13" x14ac:dyDescent="0.25">
      <c r="A40" s="35" t="s">
        <v>34</v>
      </c>
      <c r="B40" s="35"/>
      <c r="C40" s="36" t="s">
        <v>48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</row>
    <row r="41" spans="1:13" ht="24" customHeight="1" x14ac:dyDescent="0.25">
      <c r="A41" s="46" t="s">
        <v>107</v>
      </c>
      <c r="B41" s="47"/>
      <c r="C41" s="36" t="s">
        <v>49</v>
      </c>
      <c r="D41" s="36"/>
      <c r="E41" s="36"/>
      <c r="F41" s="36"/>
      <c r="G41" s="36"/>
      <c r="H41" s="36"/>
      <c r="I41" s="36"/>
      <c r="J41" s="36"/>
      <c r="K41" s="36"/>
      <c r="L41" s="36"/>
      <c r="M41" s="36"/>
    </row>
    <row r="42" spans="1:13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</row>
    <row r="43" spans="1:13" x14ac:dyDescent="0.25">
      <c r="A43" s="11" t="s">
        <v>38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</row>
    <row r="44" spans="1:13" x14ac:dyDescent="0.25">
      <c r="A44" s="11"/>
      <c r="B44" s="12" t="s">
        <v>39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</row>
    <row r="45" spans="1:13" x14ac:dyDescent="0.25">
      <c r="A45" s="11" t="s">
        <v>40</v>
      </c>
      <c r="B45" s="12" t="s">
        <v>41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</row>
    <row r="46" spans="1:13" x14ac:dyDescent="0.25">
      <c r="A46" s="11" t="s">
        <v>42</v>
      </c>
      <c r="B46" s="12" t="s">
        <v>43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</row>
  </sheetData>
  <mergeCells count="26">
    <mergeCell ref="C41:M41"/>
    <mergeCell ref="M4:M5"/>
    <mergeCell ref="A32:M32"/>
    <mergeCell ref="A40:B40"/>
    <mergeCell ref="A41:B41"/>
    <mergeCell ref="L4:L5"/>
    <mergeCell ref="C40:M40"/>
    <mergeCell ref="A39:B39"/>
    <mergeCell ref="C38:M38"/>
    <mergeCell ref="A38:B38"/>
    <mergeCell ref="A37:B37"/>
    <mergeCell ref="C37:M37"/>
    <mergeCell ref="A2:M2"/>
    <mergeCell ref="A36:B36"/>
    <mergeCell ref="A35:B35"/>
    <mergeCell ref="A33:M33"/>
    <mergeCell ref="C35:M35"/>
    <mergeCell ref="A4:A5"/>
    <mergeCell ref="B4:B5"/>
    <mergeCell ref="C4:C5"/>
    <mergeCell ref="D4:D5"/>
    <mergeCell ref="E4:I4"/>
    <mergeCell ref="C36:M36"/>
    <mergeCell ref="K4:K5"/>
    <mergeCell ref="J4:J5"/>
    <mergeCell ref="A34:M34"/>
  </mergeCells>
  <pageMargins left="0.7" right="0.7" top="0.75" bottom="0.75" header="0.3" footer="0.3"/>
  <pageSetup paperSize="9" scale="9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2014-05-06T08:55:08Z</dcterms:modified>
</cp:coreProperties>
</file>